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90" windowWidth="5730" windowHeight="6825" tabRatio="607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<sst xmlns="http://schemas.openxmlformats.org/spreadsheetml/2006/main" count="231" uniqueCount="138">
  <si>
    <t>FEB</t>
  </si>
  <si>
    <t>MAR</t>
  </si>
  <si>
    <t>APR</t>
  </si>
  <si>
    <t>MAY</t>
  </si>
  <si>
    <t xml:space="preserve"> </t>
  </si>
  <si>
    <t>NOV</t>
  </si>
  <si>
    <t>DEC</t>
  </si>
  <si>
    <t>JAN</t>
  </si>
  <si>
    <t>Total Expenses</t>
  </si>
  <si>
    <t>TOTALS</t>
  </si>
  <si>
    <t>Reveunes</t>
  </si>
  <si>
    <t>FEES</t>
  </si>
  <si>
    <t>Football</t>
  </si>
  <si>
    <t>Volleyball</t>
  </si>
  <si>
    <t>Cross Country</t>
  </si>
  <si>
    <t>Boys Basketball</t>
  </si>
  <si>
    <t>Girls Basketball</t>
  </si>
  <si>
    <t>Cheerleading</t>
  </si>
  <si>
    <t>Track</t>
  </si>
  <si>
    <t>Browns Raffle</t>
  </si>
  <si>
    <t>Spirit Wear</t>
  </si>
  <si>
    <t>Horses</t>
  </si>
  <si>
    <t>Ads</t>
  </si>
  <si>
    <t>Sideboards</t>
  </si>
  <si>
    <t>Total Revenues</t>
  </si>
  <si>
    <t>Expenses</t>
  </si>
  <si>
    <t>Security</t>
  </si>
  <si>
    <t>Browns Tickets</t>
  </si>
  <si>
    <t>NET INCOME/LOSS</t>
  </si>
  <si>
    <t>Ending Chk Balance</t>
  </si>
  <si>
    <t>Uniforms</t>
  </si>
  <si>
    <t>Equipment</t>
  </si>
  <si>
    <t>Starting Chk Balance</t>
  </si>
  <si>
    <t>Banquet</t>
  </si>
  <si>
    <t>Physical Exams</t>
  </si>
  <si>
    <t>Rental of Baseball Field</t>
  </si>
  <si>
    <t>Porta Toliet</t>
  </si>
  <si>
    <t>Festival Chinese Auction</t>
  </si>
  <si>
    <t>Letters/Pins</t>
  </si>
  <si>
    <t>TOTAL CASH</t>
  </si>
  <si>
    <t>SAVINGS ACCTS</t>
  </si>
  <si>
    <t>Interest/Dividend</t>
  </si>
  <si>
    <t>Deposit</t>
  </si>
  <si>
    <t>Withdrawl/Transfer</t>
  </si>
  <si>
    <t>Beg SHARE</t>
  </si>
  <si>
    <t>End SHARE</t>
  </si>
  <si>
    <t>Tractor Repair</t>
  </si>
  <si>
    <t>Fundraisers</t>
  </si>
  <si>
    <t>Night @ the Races</t>
  </si>
  <si>
    <t xml:space="preserve">Additional </t>
  </si>
  <si>
    <t xml:space="preserve">Board </t>
  </si>
  <si>
    <t>Field Maintenance</t>
  </si>
  <si>
    <t>Team Entry Fees</t>
  </si>
  <si>
    <t xml:space="preserve">Coaches Apparel </t>
  </si>
  <si>
    <t>Tournament</t>
  </si>
  <si>
    <t>Boys Girls Cross Country</t>
  </si>
  <si>
    <t>Boys Girls Track</t>
  </si>
  <si>
    <t>Medical Supplies</t>
  </si>
  <si>
    <t>Catering</t>
  </si>
  <si>
    <t>Beer, Wine &amp; Liquor</t>
  </si>
  <si>
    <t>Beverage</t>
  </si>
  <si>
    <t>Banks Fee (checks)</t>
  </si>
  <si>
    <t>Betting Windows</t>
  </si>
  <si>
    <t xml:space="preserve">Tickets  </t>
  </si>
  <si>
    <t>Donation</t>
  </si>
  <si>
    <t>Jersey Volley Refund</t>
  </si>
  <si>
    <t>Bar Products</t>
  </si>
  <si>
    <t>Liquor License</t>
  </si>
  <si>
    <t>Playoff Tournaments</t>
  </si>
  <si>
    <t>Start Up Cash</t>
  </si>
  <si>
    <t>Chinese Auction</t>
  </si>
  <si>
    <t>Booze Bucket</t>
  </si>
  <si>
    <t>Shots</t>
  </si>
  <si>
    <t>Tips</t>
  </si>
  <si>
    <t>Start up Cash</t>
  </si>
  <si>
    <t>Decorations</t>
  </si>
  <si>
    <t>Refund Fee</t>
  </si>
  <si>
    <t>Boys HS Basketball</t>
  </si>
  <si>
    <t>Girls HS Basketball</t>
  </si>
  <si>
    <t>Chinese Auction/Booze</t>
  </si>
  <si>
    <t>Refund Tickets</t>
  </si>
  <si>
    <t>HS Boys Basketball</t>
  </si>
  <si>
    <t>HS Girls Basketball</t>
  </si>
  <si>
    <t>Tournaments</t>
  </si>
  <si>
    <t>Sport Fee Refund</t>
  </si>
  <si>
    <t>5th BB parent purchase</t>
  </si>
  <si>
    <t>Refund Sport Fee</t>
  </si>
  <si>
    <t>Playoff Tournament</t>
  </si>
  <si>
    <t xml:space="preserve">Boys Baseball </t>
  </si>
  <si>
    <t>Boys Baseball</t>
  </si>
  <si>
    <t>Pins</t>
  </si>
  <si>
    <t>Thank you physicians</t>
  </si>
  <si>
    <t>Track Spiritwear parent</t>
  </si>
  <si>
    <t>Playoff Meet Fees</t>
  </si>
  <si>
    <t xml:space="preserve">2012 Fun'd Time </t>
  </si>
  <si>
    <t>JUNE</t>
  </si>
  <si>
    <t>JULY</t>
  </si>
  <si>
    <t>AUG</t>
  </si>
  <si>
    <t>SEPT</t>
  </si>
  <si>
    <t>OCT</t>
  </si>
  <si>
    <t>Physical Exam Refund</t>
  </si>
  <si>
    <t>Mouthguards</t>
  </si>
  <si>
    <t xml:space="preserve">Cheerleading </t>
  </si>
  <si>
    <t>Bank Checks Order</t>
  </si>
  <si>
    <t>Banner/Posters</t>
  </si>
  <si>
    <t>Field Equipment/Supplies</t>
  </si>
  <si>
    <t>Pins/Trophy</t>
  </si>
  <si>
    <t>Pins/Trophies</t>
  </si>
  <si>
    <t>Sideboard</t>
  </si>
  <si>
    <t>Scrimmage/Playoff fee</t>
  </si>
  <si>
    <t>Gym Rental</t>
  </si>
  <si>
    <t>Football Field construction</t>
  </si>
  <si>
    <t>Refund/Sold Beer Alumni</t>
  </si>
  <si>
    <t>Pizza Coupons</t>
  </si>
  <si>
    <t>Parental Spiritwear</t>
  </si>
  <si>
    <t>Pizza Fundraiser</t>
  </si>
  <si>
    <t>Boosters 8th Scholarship</t>
  </si>
  <si>
    <t>2013 Fun'd Time Deposit</t>
  </si>
  <si>
    <t>2013-14</t>
  </si>
  <si>
    <t>Volleyball Uniform Fee</t>
  </si>
  <si>
    <t>Helmet Repair Kits</t>
  </si>
  <si>
    <t>CYO Field Payment</t>
  </si>
  <si>
    <t>Miscellaneous (copies)</t>
  </si>
  <si>
    <t>Tournament/Playoff</t>
  </si>
  <si>
    <t>Parental Uniform Buy</t>
  </si>
  <si>
    <t>Concession Stand</t>
  </si>
  <si>
    <t>Lawn Service</t>
  </si>
  <si>
    <t xml:space="preserve">Football Spiritwear </t>
  </si>
  <si>
    <t>Volleyball  Spiritwear</t>
  </si>
  <si>
    <t>Cheerleading Spiritwear</t>
  </si>
  <si>
    <t>CC Spiritwear</t>
  </si>
  <si>
    <t>CC Coach Shirt</t>
  </si>
  <si>
    <t>Insurance Diocese</t>
  </si>
  <si>
    <t>Boys Basketball Uniforms</t>
  </si>
  <si>
    <t>Filed Plaques</t>
  </si>
  <si>
    <t>Race Winner Payout</t>
  </si>
  <si>
    <t>Postage</t>
  </si>
  <si>
    <t>Spiritwear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</si>
</sst>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* #,##0.0000_);_(* \(#,##0.0000\);_(* &quot;-&quot;????_);_(@_)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0.000"/>
    <numFmt numFmtId="176" formatCode="0.000%"/>
    <numFmt numFmtId="177" formatCode="0.0000"/>
    <numFmt numFmtId="178" formatCode="0.00000"/>
    <numFmt numFmtId="179" formatCode="0.000000"/>
    <numFmt numFmtId="180" formatCode="&quot;$&quot;#,##0.00;[Red]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$&quot;#,##0.00"/>
    <numFmt numFmtId="186" formatCode="&quot;$&quot;#,##0"/>
    <numFmt numFmtId="187" formatCode="[$-409]dddd\,\ mmmm\ dd\,\ yyyy"/>
    <numFmt numFmtId="188" formatCode="[$-409]mmmm\-yy;@"/>
    <numFmt numFmtId="189" formatCode="[$-409]mmm\-yy;@"/>
    <numFmt numFmtId="190" formatCode="0.0"/>
    <numFmt numFmtId="191" formatCode="&quot;$&quot;#,##0.0"/>
    <numFmt numFmtId="192" formatCode="[$-409]d\-mmm;@"/>
    <numFmt numFmtId="193" formatCode="[$-409]d\-mmm\-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 MT"/>
      <family val="0"/>
    </font>
    <font>
      <b/>
      <sz val="11"/>
      <name val="Arial"/>
      <family val="2"/>
    </font>
    <font>
      <b/>
      <i/>
      <sz val="11"/>
      <name val="Arial MT"/>
      <family val="0"/>
    </font>
    <font>
      <b/>
      <i/>
      <sz val="11"/>
      <color indexed="9"/>
      <name val="Arial MT"/>
      <family val="0"/>
    </font>
    <font>
      <b/>
      <sz val="11"/>
      <name val="Arial MT"/>
      <family val="0"/>
    </font>
    <font>
      <sz val="11"/>
      <name val="Arial MT"/>
      <family val="0"/>
    </font>
    <font>
      <b/>
      <i/>
      <u val="single"/>
      <sz val="11"/>
      <name val="Arial MT"/>
      <family val="0"/>
    </font>
    <font>
      <b/>
      <u val="single"/>
      <sz val="11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7" fontId="3" fillId="33" borderId="11" xfId="44" applyNumberFormat="1" applyFont="1" applyFill="1" applyBorder="1" applyAlignment="1">
      <alignment horizontal="center" vertical="center"/>
    </xf>
    <xf numFmtId="44" fontId="4" fillId="0" borderId="0" xfId="44" applyFont="1" applyAlignment="1">
      <alignment horizontal="center"/>
    </xf>
    <xf numFmtId="44" fontId="4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7" fontId="5" fillId="0" borderId="12" xfId="0" applyNumberFormat="1" applyFont="1" applyFill="1" applyBorder="1" applyAlignment="1" applyProtection="1">
      <alignment horizontal="center" vertical="center"/>
      <protection/>
    </xf>
    <xf numFmtId="44" fontId="4" fillId="0" borderId="0" xfId="44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7" fontId="3" fillId="35" borderId="15" xfId="44" applyNumberFormat="1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7" fontId="9" fillId="0" borderId="13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center"/>
      <protection/>
    </xf>
    <xf numFmtId="7" fontId="9" fillId="0" borderId="18" xfId="0" applyNumberFormat="1" applyFont="1" applyBorder="1" applyAlignment="1" applyProtection="1">
      <alignment horizontal="center"/>
      <protection/>
    </xf>
    <xf numFmtId="7" fontId="10" fillId="0" borderId="17" xfId="0" applyNumberFormat="1" applyFont="1" applyBorder="1" applyAlignment="1" applyProtection="1">
      <alignment horizontal="center"/>
      <protection/>
    </xf>
    <xf numFmtId="7" fontId="9" fillId="0" borderId="15" xfId="0" applyNumberFormat="1" applyFont="1" applyBorder="1" applyAlignment="1" applyProtection="1">
      <alignment horizontal="center"/>
      <protection/>
    </xf>
    <xf numFmtId="7" fontId="10" fillId="0" borderId="16" xfId="0" applyNumberFormat="1" applyFont="1" applyBorder="1" applyAlignment="1" applyProtection="1">
      <alignment horizontal="center"/>
      <protection/>
    </xf>
    <xf numFmtId="0" fontId="5" fillId="33" borderId="15" xfId="0" applyFont="1" applyFill="1" applyBorder="1" applyAlignment="1">
      <alignment horizontal="center"/>
    </xf>
    <xf numFmtId="7" fontId="3" fillId="33" borderId="15" xfId="44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5" borderId="0" xfId="0" applyFont="1" applyFill="1" applyAlignment="1">
      <alignment horizontal="center" vertical="center"/>
    </xf>
    <xf numFmtId="7" fontId="5" fillId="35" borderId="0" xfId="44" applyNumberFormat="1" applyFont="1" applyFill="1" applyAlignment="1" applyProtection="1">
      <alignment horizontal="center" vertical="center"/>
      <protection/>
    </xf>
    <xf numFmtId="44" fontId="4" fillId="0" borderId="0" xfId="44" applyFont="1" applyAlignment="1">
      <alignment vertical="center"/>
    </xf>
    <xf numFmtId="0" fontId="4" fillId="0" borderId="0" xfId="0" applyFont="1" applyAlignment="1">
      <alignment vertical="center"/>
    </xf>
    <xf numFmtId="0" fontId="11" fillId="36" borderId="18" xfId="0" applyFont="1" applyFill="1" applyBorder="1" applyAlignment="1">
      <alignment horizontal="center"/>
    </xf>
    <xf numFmtId="7" fontId="10" fillId="36" borderId="17" xfId="0" applyNumberFormat="1" applyFont="1" applyFill="1" applyBorder="1" applyAlignment="1" applyProtection="1">
      <alignment horizontal="center"/>
      <protection/>
    </xf>
    <xf numFmtId="0" fontId="10" fillId="0" borderId="18" xfId="0" applyFont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7" fontId="9" fillId="37" borderId="16" xfId="0" applyNumberFormat="1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>
      <alignment horizontal="center"/>
    </xf>
    <xf numFmtId="7" fontId="9" fillId="0" borderId="17" xfId="0" applyNumberFormat="1" applyFont="1" applyFill="1" applyBorder="1" applyAlignment="1" applyProtection="1">
      <alignment horizontal="center"/>
      <protection/>
    </xf>
    <xf numFmtId="44" fontId="4" fillId="0" borderId="0" xfId="44" applyFont="1" applyFill="1" applyAlignment="1">
      <alignment horizontal="center"/>
    </xf>
    <xf numFmtId="44" fontId="4" fillId="0" borderId="0" xfId="44" applyFont="1" applyFill="1" applyAlignment="1">
      <alignment/>
    </xf>
    <xf numFmtId="0" fontId="4" fillId="0" borderId="0" xfId="0" applyFont="1" applyFill="1" applyAlignment="1">
      <alignment/>
    </xf>
    <xf numFmtId="0" fontId="12" fillId="38" borderId="18" xfId="0" applyFont="1" applyFill="1" applyBorder="1" applyAlignment="1">
      <alignment horizontal="center"/>
    </xf>
    <xf numFmtId="7" fontId="10" fillId="38" borderId="17" xfId="0" applyNumberFormat="1" applyFont="1" applyFill="1" applyBorder="1" applyAlignment="1" applyProtection="1">
      <alignment horizontal="center"/>
      <protection/>
    </xf>
    <xf numFmtId="0" fontId="7" fillId="38" borderId="18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10" fillId="40" borderId="18" xfId="0" applyFont="1" applyFill="1" applyBorder="1" applyAlignment="1">
      <alignment horizontal="center"/>
    </xf>
    <xf numFmtId="7" fontId="9" fillId="41" borderId="15" xfId="0" applyNumberFormat="1" applyFont="1" applyFill="1" applyBorder="1" applyAlignment="1" applyProtection="1">
      <alignment horizontal="center"/>
      <protection/>
    </xf>
    <xf numFmtId="7" fontId="9" fillId="41" borderId="16" xfId="0" applyNumberFormat="1" applyFont="1" applyFill="1" applyBorder="1" applyAlignment="1" applyProtection="1">
      <alignment horizontal="center"/>
      <protection/>
    </xf>
    <xf numFmtId="44" fontId="6" fillId="0" borderId="0" xfId="44" applyFont="1" applyAlignment="1">
      <alignment horizontal="center"/>
    </xf>
    <xf numFmtId="44" fontId="6" fillId="0" borderId="0" xfId="44" applyFont="1" applyAlignment="1">
      <alignment/>
    </xf>
    <xf numFmtId="0" fontId="6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7" fontId="10" fillId="0" borderId="18" xfId="0" applyNumberFormat="1" applyFont="1" applyBorder="1" applyAlignment="1" applyProtection="1">
      <alignment horizontal="center"/>
      <protection/>
    </xf>
    <xf numFmtId="0" fontId="9" fillId="0" borderId="18" xfId="0" applyFont="1" applyBorder="1" applyAlignment="1">
      <alignment/>
    </xf>
    <xf numFmtId="7" fontId="10" fillId="0" borderId="15" xfId="0" applyNumberFormat="1" applyFont="1" applyBorder="1" applyAlignment="1" applyProtection="1">
      <alignment horizontal="center"/>
      <protection/>
    </xf>
    <xf numFmtId="0" fontId="5" fillId="33" borderId="19" xfId="0" applyFont="1" applyFill="1" applyBorder="1" applyAlignment="1">
      <alignment horizontal="center" vertical="center"/>
    </xf>
    <xf numFmtId="7" fontId="5" fillId="33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0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24.57421875" style="5" customWidth="1"/>
    <col min="2" max="2" width="11.7109375" style="3" customWidth="1"/>
    <col min="3" max="9" width="11.7109375" style="26" customWidth="1"/>
    <col min="10" max="10" width="11.8515625" style="26" customWidth="1"/>
    <col min="11" max="12" width="11.7109375" style="3" customWidth="1"/>
    <col min="13" max="13" width="12.57421875" style="3" customWidth="1"/>
    <col min="14" max="14" width="12.7109375" style="3" customWidth="1"/>
    <col min="15" max="17" width="11.7109375" style="3" customWidth="1"/>
    <col min="18" max="18" width="10.57421875" style="4" bestFit="1" customWidth="1"/>
    <col min="19" max="19" width="11.7109375" style="4" customWidth="1"/>
    <col min="20" max="26" width="11.7109375" style="5" customWidth="1"/>
    <col min="27" max="16384" width="9.140625" style="5" customWidth="1"/>
  </cols>
  <sheetData>
    <row r="1" spans="1:14" ht="42.75" customHeight="1" thickBot="1">
      <c r="A1" s="1" t="s">
        <v>39</v>
      </c>
      <c r="B1" s="2">
        <f>B5+B11</f>
        <v>32913.39</v>
      </c>
      <c r="C1" s="2">
        <f aca="true" t="shared" si="0" ref="C1:M1">C5+C11</f>
        <v>19560.480000000003</v>
      </c>
      <c r="D1" s="2">
        <f t="shared" si="0"/>
        <v>17274.11</v>
      </c>
      <c r="E1" s="2">
        <f t="shared" si="0"/>
        <v>13264.909999999998</v>
      </c>
      <c r="F1" s="2">
        <f t="shared" si="0"/>
        <v>19197.509999999995</v>
      </c>
      <c r="G1" s="2">
        <f t="shared" si="0"/>
        <v>19197.509999999995</v>
      </c>
      <c r="H1" s="2">
        <f t="shared" si="0"/>
        <v>19197.509999999995</v>
      </c>
      <c r="I1" s="2">
        <f t="shared" si="0"/>
        <v>19197.509999999995</v>
      </c>
      <c r="J1" s="2">
        <f t="shared" si="0"/>
        <v>19197.509999999995</v>
      </c>
      <c r="K1" s="2">
        <f t="shared" si="0"/>
        <v>19197.509999999995</v>
      </c>
      <c r="L1" s="2">
        <f t="shared" si="0"/>
        <v>19197.509999999995</v>
      </c>
      <c r="M1" s="2">
        <f t="shared" si="0"/>
        <v>19197.509999999995</v>
      </c>
      <c r="N1" s="2"/>
    </row>
    <row r="2" spans="1:19" s="9" customFormat="1" ht="28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</row>
    <row r="3" spans="1:14" ht="15">
      <c r="A3" s="10" t="s">
        <v>118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" thickBot="1">
      <c r="A4" s="12" t="s">
        <v>40</v>
      </c>
      <c r="B4" s="13" t="s">
        <v>96</v>
      </c>
      <c r="C4" s="13" t="s">
        <v>97</v>
      </c>
      <c r="D4" s="13" t="s">
        <v>98</v>
      </c>
      <c r="E4" s="13" t="s">
        <v>99</v>
      </c>
      <c r="F4" s="13" t="s">
        <v>5</v>
      </c>
      <c r="G4" s="13" t="s">
        <v>6</v>
      </c>
      <c r="H4" s="13" t="s">
        <v>7</v>
      </c>
      <c r="I4" s="13" t="s">
        <v>0</v>
      </c>
      <c r="J4" s="13" t="s">
        <v>1</v>
      </c>
      <c r="K4" s="13" t="s">
        <v>2</v>
      </c>
      <c r="L4" s="13" t="s">
        <v>3</v>
      </c>
      <c r="M4" s="13" t="s">
        <v>95</v>
      </c>
      <c r="N4" s="13" t="s">
        <v>9</v>
      </c>
    </row>
    <row r="5" spans="1:14" ht="26.25" customHeight="1" thickBot="1">
      <c r="A5" s="14" t="s">
        <v>44</v>
      </c>
      <c r="B5" s="15">
        <v>11500.71</v>
      </c>
      <c r="C5" s="15">
        <f aca="true" t="shared" si="1" ref="C5:M5">B9</f>
        <v>11500.71</v>
      </c>
      <c r="D5" s="15">
        <f t="shared" si="1"/>
        <v>11500.71</v>
      </c>
      <c r="E5" s="15">
        <f t="shared" si="1"/>
        <v>11500.71</v>
      </c>
      <c r="F5" s="15">
        <f t="shared" si="1"/>
        <v>11502.16</v>
      </c>
      <c r="G5" s="15">
        <f t="shared" si="1"/>
        <v>11502.16</v>
      </c>
      <c r="H5" s="15">
        <f t="shared" si="1"/>
        <v>11502.16</v>
      </c>
      <c r="I5" s="15">
        <f t="shared" si="1"/>
        <v>11502.16</v>
      </c>
      <c r="J5" s="15">
        <f t="shared" si="1"/>
        <v>11502.16</v>
      </c>
      <c r="K5" s="15">
        <f t="shared" si="1"/>
        <v>11502.16</v>
      </c>
      <c r="L5" s="15">
        <f t="shared" si="1"/>
        <v>11502.16</v>
      </c>
      <c r="M5" s="15">
        <f t="shared" si="1"/>
        <v>11502.16</v>
      </c>
      <c r="N5" s="16"/>
    </row>
    <row r="6" spans="1:14" ht="15">
      <c r="A6" s="17" t="s">
        <v>41</v>
      </c>
      <c r="B6" s="18"/>
      <c r="C6" s="18"/>
      <c r="D6" s="18"/>
      <c r="E6" s="18">
        <v>1.45</v>
      </c>
      <c r="F6" s="18"/>
      <c r="G6" s="18"/>
      <c r="H6" s="18"/>
      <c r="I6" s="18"/>
      <c r="J6" s="18"/>
      <c r="K6" s="18"/>
      <c r="L6" s="18"/>
      <c r="M6" s="18"/>
      <c r="N6" s="18">
        <f>SUM(B6:L6)</f>
        <v>1.45</v>
      </c>
    </row>
    <row r="7" spans="1:14" ht="15">
      <c r="A7" s="19" t="s">
        <v>42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>
        <f>SUM(B7:L7)</f>
        <v>0</v>
      </c>
    </row>
    <row r="8" spans="1:14" ht="15.75" thickBot="1">
      <c r="A8" s="21" t="s">
        <v>43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>
        <f>SUM(B8:L8)</f>
        <v>0</v>
      </c>
    </row>
    <row r="9" spans="1:14" ht="26.25" customHeight="1" thickBot="1">
      <c r="A9" s="23" t="s">
        <v>45</v>
      </c>
      <c r="B9" s="24">
        <f>SUM(B5:B8)</f>
        <v>11500.71</v>
      </c>
      <c r="C9" s="24">
        <f>SUM(C5:C8)</f>
        <v>11500.71</v>
      </c>
      <c r="D9" s="24">
        <f aca="true" t="shared" si="2" ref="D9:M9">SUM(D5:D8)</f>
        <v>11500.71</v>
      </c>
      <c r="E9" s="24">
        <f t="shared" si="2"/>
        <v>11502.16</v>
      </c>
      <c r="F9" s="24">
        <f t="shared" si="2"/>
        <v>11502.16</v>
      </c>
      <c r="G9" s="24">
        <f t="shared" si="2"/>
        <v>11502.16</v>
      </c>
      <c r="H9" s="24">
        <f t="shared" si="2"/>
        <v>11502.16</v>
      </c>
      <c r="I9" s="24">
        <f t="shared" si="2"/>
        <v>11502.16</v>
      </c>
      <c r="J9" s="24">
        <f t="shared" si="2"/>
        <v>11502.16</v>
      </c>
      <c r="K9" s="24">
        <f t="shared" si="2"/>
        <v>11502.16</v>
      </c>
      <c r="L9" s="24">
        <f t="shared" si="2"/>
        <v>11502.16</v>
      </c>
      <c r="M9" s="24">
        <f t="shared" si="2"/>
        <v>11502.16</v>
      </c>
      <c r="N9" s="25"/>
    </row>
    <row r="10" ht="22.5" customHeight="1"/>
    <row r="11" spans="1:19" s="30" customFormat="1" ht="22.5" customHeight="1">
      <c r="A11" s="27" t="s">
        <v>32</v>
      </c>
      <c r="B11" s="28">
        <v>21412.68</v>
      </c>
      <c r="C11" s="28">
        <f aca="true" t="shared" si="3" ref="C11:M11">+B198</f>
        <v>8059.770000000002</v>
      </c>
      <c r="D11" s="28">
        <f t="shared" si="3"/>
        <v>5773.400000000001</v>
      </c>
      <c r="E11" s="28">
        <f t="shared" si="3"/>
        <v>1764.199999999999</v>
      </c>
      <c r="F11" s="28">
        <f t="shared" si="3"/>
        <v>7695.349999999997</v>
      </c>
      <c r="G11" s="28">
        <f t="shared" si="3"/>
        <v>7695.349999999997</v>
      </c>
      <c r="H11" s="28">
        <f t="shared" si="3"/>
        <v>7695.349999999997</v>
      </c>
      <c r="I11" s="28">
        <f t="shared" si="3"/>
        <v>7695.349999999997</v>
      </c>
      <c r="J11" s="28">
        <f t="shared" si="3"/>
        <v>7695.349999999997</v>
      </c>
      <c r="K11" s="28">
        <f t="shared" si="3"/>
        <v>7695.349999999997</v>
      </c>
      <c r="L11" s="28">
        <f t="shared" si="3"/>
        <v>7695.349999999997</v>
      </c>
      <c r="M11" s="28">
        <f t="shared" si="3"/>
        <v>7695.349999999997</v>
      </c>
      <c r="N11" s="28"/>
      <c r="O11" s="8"/>
      <c r="P11" s="8"/>
      <c r="Q11" s="8"/>
      <c r="R11" s="29"/>
      <c r="S11" s="29"/>
    </row>
    <row r="12" spans="11:14" ht="22.5" customHeight="1" thickBot="1">
      <c r="K12" s="26"/>
      <c r="L12" s="26"/>
      <c r="M12" s="26"/>
      <c r="N12" s="26"/>
    </row>
    <row r="13" spans="1:14" ht="22.5" customHeight="1">
      <c r="A13" s="10" t="s">
        <v>118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2.5" customHeight="1" thickBot="1">
      <c r="A14" s="12" t="s">
        <v>10</v>
      </c>
      <c r="B14" s="13" t="s">
        <v>96</v>
      </c>
      <c r="C14" s="13" t="s">
        <v>97</v>
      </c>
      <c r="D14" s="13" t="s">
        <v>98</v>
      </c>
      <c r="E14" s="13" t="s">
        <v>99</v>
      </c>
      <c r="F14" s="13" t="s">
        <v>5</v>
      </c>
      <c r="G14" s="13" t="s">
        <v>6</v>
      </c>
      <c r="H14" s="13" t="s">
        <v>7</v>
      </c>
      <c r="I14" s="13" t="s">
        <v>0</v>
      </c>
      <c r="J14" s="13" t="s">
        <v>1</v>
      </c>
      <c r="K14" s="13" t="s">
        <v>2</v>
      </c>
      <c r="L14" s="13" t="s">
        <v>3</v>
      </c>
      <c r="M14" s="13" t="s">
        <v>95</v>
      </c>
      <c r="N14" s="13" t="s">
        <v>9</v>
      </c>
    </row>
    <row r="15" spans="1:14" ht="15" customHeight="1">
      <c r="A15" s="31" t="s">
        <v>11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 customHeight="1">
      <c r="A16" s="33" t="s">
        <v>12</v>
      </c>
      <c r="B16" s="20">
        <v>375</v>
      </c>
      <c r="C16" s="20">
        <v>1750</v>
      </c>
      <c r="D16" s="20">
        <v>250</v>
      </c>
      <c r="E16" s="20"/>
      <c r="F16" s="20"/>
      <c r="G16" s="20"/>
      <c r="H16" s="20"/>
      <c r="I16" s="20"/>
      <c r="J16" s="20"/>
      <c r="K16" s="20"/>
      <c r="L16" s="20"/>
      <c r="M16" s="20"/>
      <c r="N16" s="20">
        <f>SUM(B16:M16)</f>
        <v>2375</v>
      </c>
    </row>
    <row r="17" spans="1:14" ht="15" customHeight="1">
      <c r="A17" s="33" t="s">
        <v>13</v>
      </c>
      <c r="B17" s="20">
        <v>250</v>
      </c>
      <c r="C17" s="20">
        <v>525</v>
      </c>
      <c r="D17" s="20">
        <v>325</v>
      </c>
      <c r="E17" s="20"/>
      <c r="F17" s="20"/>
      <c r="G17" s="20"/>
      <c r="H17" s="20"/>
      <c r="I17" s="20"/>
      <c r="J17" s="20"/>
      <c r="K17" s="20"/>
      <c r="L17" s="20"/>
      <c r="M17" s="20"/>
      <c r="N17" s="20">
        <f>SUM(B17:M17)</f>
        <v>1100</v>
      </c>
    </row>
    <row r="18" spans="1:14" ht="15" customHeight="1">
      <c r="A18" s="33" t="s">
        <v>14</v>
      </c>
      <c r="B18" s="20"/>
      <c r="C18" s="20">
        <v>150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>
        <f>SUM(B18:M18)</f>
        <v>150</v>
      </c>
    </row>
    <row r="19" spans="1:14" ht="15" customHeight="1">
      <c r="A19" s="33" t="s">
        <v>17</v>
      </c>
      <c r="B19" s="20"/>
      <c r="C19" s="20">
        <v>100</v>
      </c>
      <c r="D19" s="20"/>
      <c r="E19" s="20">
        <v>400</v>
      </c>
      <c r="F19" s="20"/>
      <c r="G19" s="20"/>
      <c r="H19" s="20"/>
      <c r="I19" s="20"/>
      <c r="J19" s="20"/>
      <c r="K19" s="20"/>
      <c r="L19" s="20"/>
      <c r="M19" s="20"/>
      <c r="N19" s="20">
        <f>SUM(B19:M19)</f>
        <v>500</v>
      </c>
    </row>
    <row r="20" spans="1:14" ht="15" customHeight="1">
      <c r="A20" s="33" t="s">
        <v>15</v>
      </c>
      <c r="B20" s="20"/>
      <c r="C20" s="20"/>
      <c r="D20" s="20"/>
      <c r="E20" s="20">
        <v>9100</v>
      </c>
      <c r="F20" s="20"/>
      <c r="G20" s="20"/>
      <c r="H20" s="20"/>
      <c r="I20" s="20"/>
      <c r="J20" s="20"/>
      <c r="K20" s="20"/>
      <c r="L20" s="20"/>
      <c r="M20" s="20"/>
      <c r="N20" s="20">
        <f aca="true" t="shared" si="4" ref="N20:N59">SUM(B20:L20)</f>
        <v>9100</v>
      </c>
    </row>
    <row r="21" spans="1:14" ht="15" customHeight="1">
      <c r="A21" s="33" t="s">
        <v>16</v>
      </c>
      <c r="B21" s="20"/>
      <c r="C21" s="20"/>
      <c r="D21" s="20"/>
      <c r="E21" s="20">
        <v>4375</v>
      </c>
      <c r="F21" s="20"/>
      <c r="G21" s="20"/>
      <c r="H21" s="20"/>
      <c r="I21" s="20"/>
      <c r="J21" s="20"/>
      <c r="K21" s="20"/>
      <c r="L21" s="20"/>
      <c r="M21" s="20"/>
      <c r="N21" s="20">
        <f t="shared" si="4"/>
        <v>4375</v>
      </c>
    </row>
    <row r="22" spans="1:14" ht="15" customHeight="1">
      <c r="A22" s="33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>
        <f t="shared" si="4"/>
        <v>0</v>
      </c>
    </row>
    <row r="23" spans="1:14" ht="15" customHeight="1">
      <c r="A23" s="33" t="s">
        <v>89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>
        <f t="shared" si="4"/>
        <v>0</v>
      </c>
    </row>
    <row r="24" spans="1:14" ht="15" customHeight="1">
      <c r="A24" s="33" t="s">
        <v>81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>
        <f t="shared" si="4"/>
        <v>0</v>
      </c>
    </row>
    <row r="25" spans="1:14" ht="15" customHeight="1">
      <c r="A25" s="33" t="s">
        <v>82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>
        <f t="shared" si="4"/>
        <v>0</v>
      </c>
    </row>
    <row r="26" spans="1:14" ht="15" customHeight="1">
      <c r="A26" s="31" t="s">
        <v>47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 customHeight="1">
      <c r="A27" s="33" t="s">
        <v>19</v>
      </c>
      <c r="B27" s="20"/>
      <c r="C27" s="20"/>
      <c r="D27" s="20">
        <v>3700</v>
      </c>
      <c r="E27" s="20"/>
      <c r="F27" s="20"/>
      <c r="G27" s="20"/>
      <c r="H27" s="20"/>
      <c r="I27" s="20"/>
      <c r="J27" s="20"/>
      <c r="K27" s="20"/>
      <c r="L27" s="20"/>
      <c r="M27" s="20"/>
      <c r="N27" s="20">
        <f>SUM(B27:M27)</f>
        <v>3700</v>
      </c>
    </row>
    <row r="28" spans="1:14" ht="15" customHeight="1">
      <c r="A28" s="33" t="s">
        <v>137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>
        <f>SUM(B28:M28)</f>
        <v>0</v>
      </c>
    </row>
    <row r="29" spans="1:14" ht="15" customHeight="1">
      <c r="A29" s="33" t="s">
        <v>125</v>
      </c>
      <c r="B29" s="20"/>
      <c r="C29" s="20"/>
      <c r="D29" s="20">
        <v>450</v>
      </c>
      <c r="E29" s="20"/>
      <c r="F29" s="20"/>
      <c r="G29" s="20"/>
      <c r="H29" s="20"/>
      <c r="I29" s="20"/>
      <c r="J29" s="20"/>
      <c r="K29" s="20"/>
      <c r="L29" s="20"/>
      <c r="M29" s="20"/>
      <c r="N29" s="20">
        <f>SUM(B29:M29)</f>
        <v>450</v>
      </c>
    </row>
    <row r="30" spans="1:14" ht="15" customHeight="1">
      <c r="A30" s="33" t="s">
        <v>115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>
        <f>SUM(B30:M30)</f>
        <v>0</v>
      </c>
    </row>
    <row r="31" spans="1:14" ht="15" customHeight="1">
      <c r="A31" s="31" t="s">
        <v>48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 customHeight="1">
      <c r="A32" s="33" t="s">
        <v>21</v>
      </c>
      <c r="B32" s="20"/>
      <c r="C32" s="20"/>
      <c r="D32" s="20"/>
      <c r="E32" s="20">
        <v>1140</v>
      </c>
      <c r="F32" s="20"/>
      <c r="G32" s="20"/>
      <c r="H32" s="20"/>
      <c r="I32" s="20"/>
      <c r="J32" s="20"/>
      <c r="K32" s="20"/>
      <c r="L32" s="20"/>
      <c r="M32" s="20"/>
      <c r="N32" s="20">
        <f t="shared" si="4"/>
        <v>1140</v>
      </c>
    </row>
    <row r="33" spans="1:14" ht="15" customHeight="1">
      <c r="A33" s="33" t="s">
        <v>22</v>
      </c>
      <c r="B33" s="20"/>
      <c r="C33" s="20"/>
      <c r="D33" s="20"/>
      <c r="E33" s="20">
        <v>485</v>
      </c>
      <c r="F33" s="20"/>
      <c r="G33" s="20"/>
      <c r="H33" s="20"/>
      <c r="I33" s="20"/>
      <c r="J33" s="20"/>
      <c r="K33" s="20"/>
      <c r="L33" s="20"/>
      <c r="M33" s="20"/>
      <c r="N33" s="20">
        <f t="shared" si="4"/>
        <v>485</v>
      </c>
    </row>
    <row r="34" spans="1:14" ht="15" customHeight="1">
      <c r="A34" s="33" t="s">
        <v>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f t="shared" si="4"/>
        <v>0</v>
      </c>
    </row>
    <row r="35" spans="1:14" ht="15" customHeight="1">
      <c r="A35" s="33" t="s">
        <v>62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>
        <f t="shared" si="4"/>
        <v>0</v>
      </c>
    </row>
    <row r="36" spans="1:14" ht="15" customHeight="1">
      <c r="A36" s="33" t="s">
        <v>69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>
        <f t="shared" si="4"/>
        <v>0</v>
      </c>
    </row>
    <row r="37" spans="1:14" ht="15" customHeight="1">
      <c r="A37" s="33" t="s">
        <v>70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>
        <f t="shared" si="4"/>
        <v>0</v>
      </c>
    </row>
    <row r="38" spans="1:14" ht="15" customHeight="1">
      <c r="A38" s="33" t="s">
        <v>72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>
        <f t="shared" si="4"/>
        <v>0</v>
      </c>
    </row>
    <row r="39" spans="1:14" ht="15" customHeight="1">
      <c r="A39" s="33" t="s">
        <v>73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f t="shared" si="4"/>
        <v>0</v>
      </c>
    </row>
    <row r="40" spans="1:14" ht="15" customHeight="1">
      <c r="A40" s="33" t="s">
        <v>64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>
        <f t="shared" si="4"/>
        <v>0</v>
      </c>
    </row>
    <row r="41" spans="1:14" ht="15" customHeight="1">
      <c r="A41" s="33" t="s">
        <v>71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>
        <f t="shared" si="4"/>
        <v>0</v>
      </c>
    </row>
    <row r="42" spans="1:14" ht="15" customHeight="1">
      <c r="A42" s="33" t="s">
        <v>80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>
        <f t="shared" si="4"/>
        <v>0</v>
      </c>
    </row>
    <row r="43" spans="1:14" ht="15" customHeight="1">
      <c r="A43" s="33" t="s">
        <v>112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>
        <f t="shared" si="4"/>
        <v>0</v>
      </c>
    </row>
    <row r="44" spans="1:14" ht="15" customHeight="1">
      <c r="A44" s="33" t="s">
        <v>63</v>
      </c>
      <c r="B44" s="20"/>
      <c r="C44" s="20"/>
      <c r="D44" s="20"/>
      <c r="E44" s="20">
        <v>4350</v>
      </c>
      <c r="F44" s="20"/>
      <c r="G44" s="20"/>
      <c r="H44" s="20"/>
      <c r="I44" s="20"/>
      <c r="J44" s="20"/>
      <c r="K44" s="20"/>
      <c r="L44" s="20"/>
      <c r="M44" s="20"/>
      <c r="N44" s="20">
        <f t="shared" si="4"/>
        <v>4350</v>
      </c>
    </row>
    <row r="45" spans="1:14" ht="15" customHeight="1">
      <c r="A45" s="31" t="s">
        <v>49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 customHeight="1">
      <c r="A46" s="33" t="s">
        <v>34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>
        <f>SUM(B46:M46)</f>
        <v>0</v>
      </c>
    </row>
    <row r="47" spans="1:14" ht="15" customHeight="1">
      <c r="A47" s="33" t="s">
        <v>35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>
        <f t="shared" si="4"/>
        <v>0</v>
      </c>
    </row>
    <row r="48" spans="1:14" ht="15" customHeight="1">
      <c r="A48" s="33" t="s">
        <v>119</v>
      </c>
      <c r="B48" s="20">
        <v>21.9</v>
      </c>
      <c r="C48" s="20">
        <v>10.95</v>
      </c>
      <c r="D48" s="20">
        <v>341.75</v>
      </c>
      <c r="E48" s="20"/>
      <c r="F48" s="20"/>
      <c r="G48" s="20"/>
      <c r="H48" s="20"/>
      <c r="I48" s="20"/>
      <c r="J48" s="20"/>
      <c r="K48" s="20"/>
      <c r="L48" s="20"/>
      <c r="M48" s="20"/>
      <c r="N48" s="20">
        <f aca="true" t="shared" si="5" ref="N48:N58">SUM(B48:M48)</f>
        <v>374.6</v>
      </c>
    </row>
    <row r="49" spans="1:14" ht="15" customHeight="1">
      <c r="A49" s="33" t="s">
        <v>101</v>
      </c>
      <c r="B49" s="20"/>
      <c r="C49" s="20">
        <v>88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>
        <f t="shared" si="5"/>
        <v>88</v>
      </c>
    </row>
    <row r="50" spans="1:14" ht="15" customHeight="1">
      <c r="A50" s="33" t="s">
        <v>128</v>
      </c>
      <c r="B50" s="20"/>
      <c r="C50" s="20"/>
      <c r="D50" s="20">
        <v>1990.05</v>
      </c>
      <c r="E50" s="20"/>
      <c r="F50" s="20"/>
      <c r="G50" s="20"/>
      <c r="H50" s="20"/>
      <c r="I50" s="20"/>
      <c r="J50" s="20"/>
      <c r="K50" s="20"/>
      <c r="L50" s="20"/>
      <c r="M50" s="20"/>
      <c r="N50" s="20">
        <f t="shared" si="5"/>
        <v>1990.05</v>
      </c>
    </row>
    <row r="51" spans="1:14" ht="15" customHeight="1">
      <c r="A51" s="33" t="s">
        <v>131</v>
      </c>
      <c r="B51" s="20"/>
      <c r="C51" s="20"/>
      <c r="D51" s="20">
        <v>24</v>
      </c>
      <c r="E51" s="20"/>
      <c r="F51" s="20"/>
      <c r="G51" s="20"/>
      <c r="H51" s="20"/>
      <c r="I51" s="20"/>
      <c r="J51" s="20"/>
      <c r="K51" s="20"/>
      <c r="L51" s="20"/>
      <c r="M51" s="20"/>
      <c r="N51" s="20">
        <f t="shared" si="5"/>
        <v>24</v>
      </c>
    </row>
    <row r="52" spans="1:14" ht="15" customHeight="1">
      <c r="A52" s="33" t="s">
        <v>133</v>
      </c>
      <c r="B52" s="20"/>
      <c r="C52" s="20"/>
      <c r="D52" s="20"/>
      <c r="E52" s="20">
        <v>975</v>
      </c>
      <c r="F52" s="20"/>
      <c r="G52" s="20"/>
      <c r="H52" s="20"/>
      <c r="I52" s="20"/>
      <c r="J52" s="20"/>
      <c r="K52" s="20"/>
      <c r="L52" s="20"/>
      <c r="M52" s="20"/>
      <c r="N52" s="20">
        <f t="shared" si="5"/>
        <v>975</v>
      </c>
    </row>
    <row r="53" spans="1:14" ht="15" customHeight="1">
      <c r="A53" s="33" t="s">
        <v>65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>
        <f t="shared" si="5"/>
        <v>0</v>
      </c>
    </row>
    <row r="54" spans="1:14" ht="15" customHeight="1">
      <c r="A54" s="33" t="s">
        <v>130</v>
      </c>
      <c r="B54" s="20"/>
      <c r="C54" s="20"/>
      <c r="D54" s="20">
        <v>268</v>
      </c>
      <c r="E54" s="20"/>
      <c r="F54" s="20"/>
      <c r="G54" s="20"/>
      <c r="H54" s="20"/>
      <c r="I54" s="20"/>
      <c r="J54" s="20"/>
      <c r="K54" s="20"/>
      <c r="L54" s="20"/>
      <c r="M54" s="20"/>
      <c r="N54" s="20">
        <f t="shared" si="5"/>
        <v>268</v>
      </c>
    </row>
    <row r="55" spans="1:14" ht="15" customHeight="1">
      <c r="A55" s="33" t="s">
        <v>129</v>
      </c>
      <c r="B55" s="20"/>
      <c r="C55" s="20"/>
      <c r="D55" s="20">
        <v>537</v>
      </c>
      <c r="E55" s="20">
        <v>185.5</v>
      </c>
      <c r="F55" s="20"/>
      <c r="G55" s="20"/>
      <c r="H55" s="20"/>
      <c r="I55" s="20"/>
      <c r="J55" s="20"/>
      <c r="K55" s="20"/>
      <c r="L55" s="20"/>
      <c r="M55" s="20"/>
      <c r="N55" s="20">
        <f t="shared" si="5"/>
        <v>722.5</v>
      </c>
    </row>
    <row r="56" spans="1:14" ht="15" customHeight="1">
      <c r="A56" s="33" t="s">
        <v>85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>
        <f t="shared" si="5"/>
        <v>0</v>
      </c>
    </row>
    <row r="57" spans="1:14" ht="15" customHeight="1">
      <c r="A57" s="33" t="s">
        <v>127</v>
      </c>
      <c r="B57" s="20"/>
      <c r="C57" s="20">
        <v>2248</v>
      </c>
      <c r="D57" s="20">
        <v>718</v>
      </c>
      <c r="E57" s="20">
        <v>40</v>
      </c>
      <c r="F57" s="20"/>
      <c r="G57" s="20"/>
      <c r="H57" s="20"/>
      <c r="I57" s="20"/>
      <c r="J57" s="20"/>
      <c r="K57" s="20"/>
      <c r="L57" s="20"/>
      <c r="M57" s="20"/>
      <c r="N57" s="20">
        <f t="shared" si="5"/>
        <v>3006</v>
      </c>
    </row>
    <row r="58" spans="1:14" ht="15" customHeight="1">
      <c r="A58" s="33" t="s">
        <v>64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>
        <f t="shared" si="5"/>
        <v>0</v>
      </c>
    </row>
    <row r="59" spans="1:14" ht="15" customHeight="1">
      <c r="A59" s="33" t="s">
        <v>121</v>
      </c>
      <c r="B59" s="20"/>
      <c r="C59" s="20">
        <v>660</v>
      </c>
      <c r="D59" s="20"/>
      <c r="E59" s="20">
        <v>940</v>
      </c>
      <c r="F59" s="20"/>
      <c r="G59" s="20"/>
      <c r="H59" s="20"/>
      <c r="I59" s="20"/>
      <c r="J59" s="20"/>
      <c r="K59" s="20"/>
      <c r="L59" s="20"/>
      <c r="M59" s="20"/>
      <c r="N59" s="20">
        <f t="shared" si="4"/>
        <v>1600</v>
      </c>
    </row>
    <row r="60" spans="1:14" ht="15" customHeight="1" thickBot="1">
      <c r="A60" s="34" t="s">
        <v>24</v>
      </c>
      <c r="B60" s="35">
        <f>SUM(B16:B59)</f>
        <v>646.9</v>
      </c>
      <c r="C60" s="35">
        <f aca="true" t="shared" si="6" ref="C60:N60">SUM(C16:C59)</f>
        <v>5531.95</v>
      </c>
      <c r="D60" s="35">
        <f t="shared" si="6"/>
        <v>8603.8</v>
      </c>
      <c r="E60" s="35">
        <f t="shared" si="6"/>
        <v>21990.5</v>
      </c>
      <c r="F60" s="35">
        <f t="shared" si="6"/>
        <v>0</v>
      </c>
      <c r="G60" s="35">
        <f t="shared" si="6"/>
        <v>0</v>
      </c>
      <c r="H60" s="35">
        <f t="shared" si="6"/>
        <v>0</v>
      </c>
      <c r="I60" s="35">
        <f t="shared" si="6"/>
        <v>0</v>
      </c>
      <c r="J60" s="35">
        <f t="shared" si="6"/>
        <v>0</v>
      </c>
      <c r="K60" s="35">
        <f t="shared" si="6"/>
        <v>0</v>
      </c>
      <c r="L60" s="35">
        <f t="shared" si="6"/>
        <v>0</v>
      </c>
      <c r="M60" s="35">
        <f t="shared" si="6"/>
        <v>0</v>
      </c>
      <c r="N60" s="35">
        <f t="shared" si="6"/>
        <v>36773.149999999994</v>
      </c>
    </row>
    <row r="61" spans="1:19" s="40" customFormat="1" ht="15" customHeight="1" thickBo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8"/>
      <c r="Q61" s="38"/>
      <c r="R61" s="39"/>
      <c r="S61" s="39"/>
    </row>
    <row r="62" spans="1:14" ht="15" customHeight="1">
      <c r="A62" s="10" t="s">
        <v>118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" customHeight="1" thickBot="1">
      <c r="A63" s="12" t="s">
        <v>25</v>
      </c>
      <c r="B63" s="13" t="s">
        <v>96</v>
      </c>
      <c r="C63" s="13" t="s">
        <v>97</v>
      </c>
      <c r="D63" s="13" t="s">
        <v>98</v>
      </c>
      <c r="E63" s="13" t="s">
        <v>99</v>
      </c>
      <c r="F63" s="13" t="s">
        <v>5</v>
      </c>
      <c r="G63" s="13" t="s">
        <v>6</v>
      </c>
      <c r="H63" s="13" t="s">
        <v>7</v>
      </c>
      <c r="I63" s="13" t="s">
        <v>0</v>
      </c>
      <c r="J63" s="13" t="s">
        <v>1</v>
      </c>
      <c r="K63" s="13" t="s">
        <v>2</v>
      </c>
      <c r="L63" s="13" t="s">
        <v>3</v>
      </c>
      <c r="M63" s="13" t="s">
        <v>95</v>
      </c>
      <c r="N63" s="13" t="s">
        <v>9</v>
      </c>
    </row>
    <row r="64" spans="1:14" ht="15" customHeight="1">
      <c r="A64" s="31" t="s">
        <v>12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 customHeight="1">
      <c r="A65" s="33" t="s">
        <v>52</v>
      </c>
      <c r="B65" s="20">
        <v>6075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>
        <f>SUM(B65:L65)</f>
        <v>6075</v>
      </c>
    </row>
    <row r="66" spans="1:14" ht="15" customHeight="1">
      <c r="A66" s="33" t="s">
        <v>30</v>
      </c>
      <c r="B66" s="20"/>
      <c r="C66" s="20">
        <v>3149.98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aca="true" t="shared" si="7" ref="N66:N75">SUM(B66:M66)</f>
        <v>3149.98</v>
      </c>
    </row>
    <row r="67" spans="1:14" ht="15" customHeight="1">
      <c r="A67" s="33" t="s">
        <v>31</v>
      </c>
      <c r="B67" s="20"/>
      <c r="C67" s="20">
        <v>1678.85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7"/>
        <v>1678.85</v>
      </c>
    </row>
    <row r="68" spans="1:14" ht="15" customHeight="1">
      <c r="A68" s="33" t="s">
        <v>120</v>
      </c>
      <c r="B68" s="20">
        <v>322</v>
      </c>
      <c r="C68" s="20">
        <v>163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>
        <f t="shared" si="7"/>
        <v>485</v>
      </c>
    </row>
    <row r="69" spans="1:14" ht="15" customHeight="1">
      <c r="A69" s="33" t="s">
        <v>101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>
        <f t="shared" si="7"/>
        <v>0</v>
      </c>
    </row>
    <row r="70" spans="1:14" ht="15" customHeight="1">
      <c r="A70" s="33" t="s">
        <v>53</v>
      </c>
      <c r="B70" s="20"/>
      <c r="C70" s="20"/>
      <c r="D70" s="20">
        <v>147.5</v>
      </c>
      <c r="E70" s="20"/>
      <c r="F70" s="20"/>
      <c r="G70" s="20"/>
      <c r="H70" s="20"/>
      <c r="I70" s="20"/>
      <c r="J70" s="20"/>
      <c r="K70" s="20"/>
      <c r="L70" s="20"/>
      <c r="M70" s="20"/>
      <c r="N70" s="20">
        <f t="shared" si="7"/>
        <v>147.5</v>
      </c>
    </row>
    <row r="71" spans="1:14" ht="15" customHeight="1">
      <c r="A71" s="33" t="s">
        <v>107</v>
      </c>
      <c r="B71" s="20"/>
      <c r="C71" s="20"/>
      <c r="D71" s="20">
        <v>296.42</v>
      </c>
      <c r="E71" s="20">
        <v>379</v>
      </c>
      <c r="F71" s="20"/>
      <c r="G71" s="20"/>
      <c r="H71" s="20"/>
      <c r="I71" s="20"/>
      <c r="J71" s="20"/>
      <c r="K71" s="20"/>
      <c r="L71" s="20"/>
      <c r="M71" s="20"/>
      <c r="N71" s="20">
        <f t="shared" si="7"/>
        <v>675.4200000000001</v>
      </c>
    </row>
    <row r="72" spans="1:14" ht="15" customHeight="1">
      <c r="A72" s="33" t="s">
        <v>114</v>
      </c>
      <c r="B72" s="20"/>
      <c r="C72" s="20"/>
      <c r="D72" s="20">
        <v>2808.8</v>
      </c>
      <c r="E72" s="20">
        <v>93.35</v>
      </c>
      <c r="F72" s="20"/>
      <c r="G72" s="20"/>
      <c r="H72" s="20"/>
      <c r="I72" s="20"/>
      <c r="J72" s="20"/>
      <c r="K72" s="20"/>
      <c r="L72" s="20"/>
      <c r="M72" s="20"/>
      <c r="N72" s="20">
        <f t="shared" si="7"/>
        <v>2902.15</v>
      </c>
    </row>
    <row r="73" spans="1:14" ht="15" customHeight="1">
      <c r="A73" s="33" t="s">
        <v>109</v>
      </c>
      <c r="B73" s="20">
        <v>200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>
        <f t="shared" si="7"/>
        <v>200</v>
      </c>
    </row>
    <row r="74" spans="1:14" ht="15" customHeight="1">
      <c r="A74" s="33" t="s">
        <v>122</v>
      </c>
      <c r="B74" s="20"/>
      <c r="C74" s="20">
        <v>53.89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>
        <f t="shared" si="7"/>
        <v>53.89</v>
      </c>
    </row>
    <row r="75" spans="1:14" ht="15" customHeight="1">
      <c r="A75" s="33" t="s">
        <v>33</v>
      </c>
      <c r="B75" s="20"/>
      <c r="C75" s="20">
        <v>36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>
        <f t="shared" si="7"/>
        <v>36</v>
      </c>
    </row>
    <row r="76" spans="1:14" ht="15" customHeight="1">
      <c r="A76" s="31" t="s">
        <v>13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 customHeight="1">
      <c r="A77" s="33" t="s">
        <v>52</v>
      </c>
      <c r="B77" s="20">
        <v>5500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>
        <f>SUM(B77:L77)</f>
        <v>5500</v>
      </c>
    </row>
    <row r="78" spans="1:14" ht="15" customHeight="1">
      <c r="A78" s="33" t="s">
        <v>30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>
        <f>SUM(B78:L78)</f>
        <v>0</v>
      </c>
    </row>
    <row r="79" spans="1:14" ht="15" customHeight="1">
      <c r="A79" s="33" t="s">
        <v>31</v>
      </c>
      <c r="B79" s="20"/>
      <c r="C79" s="20"/>
      <c r="D79" s="20">
        <v>200</v>
      </c>
      <c r="E79" s="20"/>
      <c r="F79" s="20"/>
      <c r="G79" s="20"/>
      <c r="H79" s="20"/>
      <c r="I79" s="20"/>
      <c r="J79" s="20"/>
      <c r="K79" s="20"/>
      <c r="L79" s="20"/>
      <c r="M79" s="20"/>
      <c r="N79" s="20">
        <f>SUM(B79:L79)</f>
        <v>200</v>
      </c>
    </row>
    <row r="80" spans="1:14" ht="15" customHeight="1">
      <c r="A80" s="33" t="s">
        <v>123</v>
      </c>
      <c r="B80" s="20"/>
      <c r="C80" s="20"/>
      <c r="D80" s="20">
        <v>1240</v>
      </c>
      <c r="E80" s="20">
        <v>123</v>
      </c>
      <c r="F80" s="20"/>
      <c r="G80" s="20"/>
      <c r="H80" s="20"/>
      <c r="I80" s="20"/>
      <c r="J80" s="20"/>
      <c r="K80" s="20"/>
      <c r="L80" s="20"/>
      <c r="M80" s="20"/>
      <c r="N80" s="20">
        <f>SUM(B80:M80)</f>
        <v>1363</v>
      </c>
    </row>
    <row r="81" spans="1:14" ht="15" customHeight="1">
      <c r="A81" s="33" t="s">
        <v>90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>
        <f>SUM(B81:M81)</f>
        <v>0</v>
      </c>
    </row>
    <row r="82" spans="1:14" ht="15" customHeight="1">
      <c r="A82" s="33" t="s">
        <v>53</v>
      </c>
      <c r="B82" s="20"/>
      <c r="C82" s="20"/>
      <c r="D82" s="20">
        <v>176</v>
      </c>
      <c r="E82" s="20"/>
      <c r="F82" s="20"/>
      <c r="G82" s="20"/>
      <c r="H82" s="20"/>
      <c r="I82" s="20"/>
      <c r="J82" s="20"/>
      <c r="K82" s="20"/>
      <c r="L82" s="20"/>
      <c r="M82" s="20"/>
      <c r="N82" s="20">
        <f>SUM(B82:M82)</f>
        <v>176</v>
      </c>
    </row>
    <row r="83" spans="1:14" ht="15" customHeight="1">
      <c r="A83" s="33" t="s">
        <v>84</v>
      </c>
      <c r="B83" s="20">
        <v>875</v>
      </c>
      <c r="C83" s="20">
        <v>250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>
        <f>SUM(B83:M83)</f>
        <v>1125</v>
      </c>
    </row>
    <row r="84" spans="1:14" ht="15" customHeight="1">
      <c r="A84" s="33" t="s">
        <v>33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>
        <f>SUM(B84:L84)</f>
        <v>0</v>
      </c>
    </row>
    <row r="85" spans="1:14" ht="15" customHeight="1">
      <c r="A85" s="33" t="s">
        <v>114</v>
      </c>
      <c r="B85" s="20"/>
      <c r="C85" s="20"/>
      <c r="D85" s="20">
        <v>1798.75</v>
      </c>
      <c r="E85" s="20"/>
      <c r="F85" s="20"/>
      <c r="G85" s="20"/>
      <c r="H85" s="20"/>
      <c r="I85" s="20"/>
      <c r="J85" s="20"/>
      <c r="K85" s="20"/>
      <c r="L85" s="20"/>
      <c r="M85" s="20"/>
      <c r="N85" s="20">
        <v>1798.75</v>
      </c>
    </row>
    <row r="86" spans="1:14" ht="15" customHeight="1">
      <c r="A86" s="33" t="s">
        <v>124</v>
      </c>
      <c r="B86" s="20"/>
      <c r="C86" s="20">
        <v>386.35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>
        <f>SUM(B86:L86)</f>
        <v>386.35</v>
      </c>
    </row>
    <row r="87" spans="1:14" ht="15" customHeight="1">
      <c r="A87" s="31" t="s">
        <v>55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 customHeight="1">
      <c r="A88" s="33" t="s">
        <v>52</v>
      </c>
      <c r="B88" s="20">
        <v>450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>
        <f>SUM(B88:L88)</f>
        <v>450</v>
      </c>
    </row>
    <row r="89" spans="1:14" ht="15" customHeight="1">
      <c r="A89" s="33" t="s">
        <v>30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>
        <f>SUM(B89:M89)</f>
        <v>0</v>
      </c>
    </row>
    <row r="90" spans="1:14" ht="15" customHeight="1">
      <c r="A90" s="33" t="s">
        <v>106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>
        <f>SUM(B90:M90)</f>
        <v>0</v>
      </c>
    </row>
    <row r="91" spans="1:14" ht="15" customHeight="1">
      <c r="A91" s="33" t="s">
        <v>31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>
        <f>SUM(B91:M91)</f>
        <v>0</v>
      </c>
    </row>
    <row r="92" spans="1:14" ht="15" customHeight="1">
      <c r="A92" s="33" t="s">
        <v>53</v>
      </c>
      <c r="B92" s="20"/>
      <c r="C92" s="20"/>
      <c r="D92" s="20">
        <v>72</v>
      </c>
      <c r="E92" s="20"/>
      <c r="F92" s="20"/>
      <c r="G92" s="20"/>
      <c r="H92" s="20"/>
      <c r="I92" s="20"/>
      <c r="J92" s="20"/>
      <c r="K92" s="20"/>
      <c r="L92" s="20"/>
      <c r="M92" s="20"/>
      <c r="N92" s="20">
        <f>SUM(B92:L92)</f>
        <v>72</v>
      </c>
    </row>
    <row r="93" spans="1:14" ht="15" customHeight="1">
      <c r="A93" s="33" t="s">
        <v>114</v>
      </c>
      <c r="B93" s="20"/>
      <c r="C93" s="20"/>
      <c r="D93" s="20">
        <v>268</v>
      </c>
      <c r="E93" s="20"/>
      <c r="F93" s="20"/>
      <c r="G93" s="20"/>
      <c r="H93" s="20"/>
      <c r="I93" s="20"/>
      <c r="J93" s="20"/>
      <c r="K93" s="20"/>
      <c r="L93" s="20"/>
      <c r="M93" s="20"/>
      <c r="N93" s="20">
        <v>268</v>
      </c>
    </row>
    <row r="94" spans="1:14" ht="15" customHeight="1">
      <c r="A94" s="33" t="s">
        <v>33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>
        <f>SUM(B94:L94)</f>
        <v>0</v>
      </c>
    </row>
    <row r="95" spans="1:14" ht="15" customHeight="1">
      <c r="A95" s="31" t="s">
        <v>88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 customHeight="1">
      <c r="A96" s="33" t="s">
        <v>52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>
        <f aca="true" t="shared" si="8" ref="N96:N102">SUM(B96:L96)</f>
        <v>0</v>
      </c>
    </row>
    <row r="97" spans="1:14" ht="15" customHeight="1">
      <c r="A97" s="33" t="s">
        <v>30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>
        <f t="shared" si="8"/>
        <v>0</v>
      </c>
    </row>
    <row r="98" spans="1:14" ht="15" customHeight="1">
      <c r="A98" s="33" t="s">
        <v>31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>
        <f t="shared" si="8"/>
        <v>0</v>
      </c>
    </row>
    <row r="99" spans="1:14" ht="15" customHeight="1">
      <c r="A99" s="33" t="s">
        <v>90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>
        <f t="shared" si="8"/>
        <v>0</v>
      </c>
    </row>
    <row r="100" spans="1:14" ht="15" customHeight="1">
      <c r="A100" s="33" t="s">
        <v>53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>
        <f t="shared" si="8"/>
        <v>0</v>
      </c>
    </row>
    <row r="101" spans="1:14" ht="15" customHeight="1">
      <c r="A101" s="33" t="s">
        <v>84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>
        <f t="shared" si="8"/>
        <v>0</v>
      </c>
    </row>
    <row r="102" spans="1:14" ht="15" customHeight="1">
      <c r="A102" s="33" t="s">
        <v>33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>
        <f t="shared" si="8"/>
        <v>0</v>
      </c>
    </row>
    <row r="103" spans="1:14" ht="15" customHeight="1">
      <c r="A103" s="31" t="s">
        <v>15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 customHeight="1">
      <c r="A104" s="33" t="s">
        <v>52</v>
      </c>
      <c r="B104" s="20"/>
      <c r="C104" s="20"/>
      <c r="D104" s="20"/>
      <c r="E104" s="20">
        <v>8210</v>
      </c>
      <c r="F104" s="20"/>
      <c r="G104" s="20"/>
      <c r="H104" s="20"/>
      <c r="I104" s="20"/>
      <c r="J104" s="20"/>
      <c r="K104" s="20"/>
      <c r="L104" s="20"/>
      <c r="M104" s="20"/>
      <c r="N104" s="20">
        <f aca="true" t="shared" si="9" ref="N104:N112">SUM(B104:L104)</f>
        <v>8210</v>
      </c>
    </row>
    <row r="105" spans="1:14" ht="15" customHeight="1">
      <c r="A105" s="33" t="s">
        <v>30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>
        <f t="shared" si="9"/>
        <v>0</v>
      </c>
    </row>
    <row r="106" spans="1:14" ht="15" customHeight="1">
      <c r="A106" s="33" t="s">
        <v>31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>
        <f t="shared" si="9"/>
        <v>0</v>
      </c>
    </row>
    <row r="107" spans="1:14" ht="15" customHeight="1">
      <c r="A107" s="33" t="s">
        <v>53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>
        <f t="shared" si="9"/>
        <v>0</v>
      </c>
    </row>
    <row r="108" spans="1:14" ht="15" customHeight="1">
      <c r="A108" s="33" t="s">
        <v>54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>
        <f t="shared" si="9"/>
        <v>0</v>
      </c>
    </row>
    <row r="109" spans="1:14" ht="15" customHeight="1">
      <c r="A109" s="33" t="s">
        <v>76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>
        <f t="shared" si="9"/>
        <v>0</v>
      </c>
    </row>
    <row r="110" spans="1:14" ht="15" customHeight="1">
      <c r="A110" s="33" t="s">
        <v>90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>
        <f t="shared" si="9"/>
        <v>0</v>
      </c>
    </row>
    <row r="111" spans="1:14" ht="15" customHeight="1">
      <c r="A111" s="33" t="s">
        <v>68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>
        <f t="shared" si="9"/>
        <v>0</v>
      </c>
    </row>
    <row r="112" spans="1:14" ht="15" customHeight="1">
      <c r="A112" s="33" t="s">
        <v>33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>
        <f t="shared" si="9"/>
        <v>0</v>
      </c>
    </row>
    <row r="113" spans="1:14" ht="15" customHeight="1">
      <c r="A113" s="33" t="s">
        <v>110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>
        <f>SUM(B113:M113)</f>
        <v>0</v>
      </c>
    </row>
    <row r="114" spans="1:14" ht="15" customHeight="1">
      <c r="A114" s="31" t="s">
        <v>16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 customHeight="1">
      <c r="A115" s="33" t="s">
        <v>52</v>
      </c>
      <c r="B115" s="20"/>
      <c r="C115" s="20"/>
      <c r="D115" s="20"/>
      <c r="E115" s="20">
        <v>2940</v>
      </c>
      <c r="F115" s="20"/>
      <c r="G115" s="20"/>
      <c r="H115" s="20"/>
      <c r="I115" s="20"/>
      <c r="J115" s="20"/>
      <c r="K115" s="20"/>
      <c r="L115" s="20"/>
      <c r="M115" s="20"/>
      <c r="N115" s="20">
        <f aca="true" t="shared" si="10" ref="N115:N123">SUM(B115:M115)</f>
        <v>2940</v>
      </c>
    </row>
    <row r="116" spans="1:14" ht="15" customHeight="1">
      <c r="A116" s="33" t="s">
        <v>30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>
        <f t="shared" si="10"/>
        <v>0</v>
      </c>
    </row>
    <row r="117" spans="1:14" ht="15" customHeight="1">
      <c r="A117" s="33" t="s">
        <v>31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>
        <f t="shared" si="10"/>
        <v>0</v>
      </c>
    </row>
    <row r="118" spans="1:14" ht="15" customHeight="1">
      <c r="A118" s="33" t="s">
        <v>53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>
        <f t="shared" si="10"/>
        <v>0</v>
      </c>
    </row>
    <row r="119" spans="1:14" ht="15" customHeight="1">
      <c r="A119" s="33" t="s">
        <v>54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>
        <f t="shared" si="10"/>
        <v>0</v>
      </c>
    </row>
    <row r="120" spans="1:14" ht="15" customHeight="1">
      <c r="A120" s="33" t="s">
        <v>87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>
        <f t="shared" si="10"/>
        <v>0</v>
      </c>
    </row>
    <row r="121" spans="1:14" ht="15" customHeight="1">
      <c r="A121" s="33" t="s">
        <v>90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>
        <f t="shared" si="10"/>
        <v>0</v>
      </c>
    </row>
    <row r="122" spans="1:14" ht="15" customHeight="1">
      <c r="A122" s="33" t="s">
        <v>33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>
        <f t="shared" si="10"/>
        <v>0</v>
      </c>
    </row>
    <row r="123" spans="1:14" ht="15" customHeight="1">
      <c r="A123" s="33" t="s">
        <v>86</v>
      </c>
      <c r="B123" s="20"/>
      <c r="C123" s="20"/>
      <c r="D123" s="20"/>
      <c r="E123" s="20">
        <v>375</v>
      </c>
      <c r="F123" s="20"/>
      <c r="G123" s="20"/>
      <c r="H123" s="20"/>
      <c r="I123" s="20"/>
      <c r="J123" s="20"/>
      <c r="K123" s="20"/>
      <c r="L123" s="20"/>
      <c r="M123" s="20"/>
      <c r="N123" s="20">
        <f t="shared" si="10"/>
        <v>375</v>
      </c>
    </row>
    <row r="124" spans="1:14" ht="15" customHeight="1">
      <c r="A124" s="33" t="s">
        <v>110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>
        <f>SUM(B124:M124)</f>
        <v>0</v>
      </c>
    </row>
    <row r="125" spans="1:14" ht="15" customHeight="1">
      <c r="A125" s="31" t="s">
        <v>56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 customHeight="1">
      <c r="A126" s="33" t="s">
        <v>52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>
        <f>SUM(B126:L126)</f>
        <v>0</v>
      </c>
    </row>
    <row r="127" spans="1:14" ht="15" customHeight="1">
      <c r="A127" s="33" t="s">
        <v>30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>
        <f aca="true" t="shared" si="11" ref="N127:N134">SUM(B127:M127)</f>
        <v>0</v>
      </c>
    </row>
    <row r="128" spans="1:14" ht="15" customHeight="1">
      <c r="A128" s="33" t="s">
        <v>31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>
        <f t="shared" si="11"/>
        <v>0</v>
      </c>
    </row>
    <row r="129" spans="1:14" ht="15" customHeight="1">
      <c r="A129" s="33" t="s">
        <v>106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>
        <f t="shared" si="11"/>
        <v>0</v>
      </c>
    </row>
    <row r="130" spans="1:14" ht="15" customHeight="1">
      <c r="A130" s="33" t="s">
        <v>53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>
        <f t="shared" si="11"/>
        <v>0</v>
      </c>
    </row>
    <row r="131" spans="1:14" ht="15" customHeight="1">
      <c r="A131" s="33" t="s">
        <v>86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>
        <f t="shared" si="11"/>
        <v>0</v>
      </c>
    </row>
    <row r="132" spans="1:14" ht="15" customHeight="1">
      <c r="A132" s="33" t="s">
        <v>93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>
        <f t="shared" si="11"/>
        <v>0</v>
      </c>
    </row>
    <row r="133" spans="1:14" ht="15" customHeight="1">
      <c r="A133" s="33" t="s">
        <v>114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>
        <f t="shared" si="11"/>
        <v>0</v>
      </c>
    </row>
    <row r="134" spans="1:14" ht="15" customHeight="1">
      <c r="A134" s="33" t="s">
        <v>33</v>
      </c>
      <c r="B134" s="20">
        <v>197.81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>
        <f t="shared" si="11"/>
        <v>197.81</v>
      </c>
    </row>
    <row r="135" spans="1:14" ht="15" customHeight="1">
      <c r="A135" s="41" t="s">
        <v>102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</row>
    <row r="136" spans="1:14" ht="15" customHeight="1">
      <c r="A136" s="33" t="s">
        <v>52</v>
      </c>
      <c r="B136" s="20">
        <v>380</v>
      </c>
      <c r="C136" s="20"/>
      <c r="D136" s="20"/>
      <c r="E136" s="20">
        <v>190</v>
      </c>
      <c r="F136" s="20"/>
      <c r="G136" s="20"/>
      <c r="H136" s="20"/>
      <c r="I136" s="20"/>
      <c r="J136" s="20"/>
      <c r="K136" s="20"/>
      <c r="L136" s="20"/>
      <c r="M136" s="20"/>
      <c r="N136" s="20">
        <f>SUM(B136:M136)</f>
        <v>570</v>
      </c>
    </row>
    <row r="137" spans="1:14" ht="15" customHeight="1">
      <c r="A137" s="33" t="s">
        <v>31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>
        <f>SUM(B137:M137)</f>
        <v>0</v>
      </c>
    </row>
    <row r="138" spans="1:14" ht="15" customHeight="1">
      <c r="A138" s="33" t="s">
        <v>114</v>
      </c>
      <c r="B138" s="20"/>
      <c r="C138" s="20"/>
      <c r="D138" s="20"/>
      <c r="E138" s="20">
        <v>595.75</v>
      </c>
      <c r="F138" s="20"/>
      <c r="G138" s="20"/>
      <c r="H138" s="20"/>
      <c r="I138" s="20"/>
      <c r="J138" s="20"/>
      <c r="K138" s="20"/>
      <c r="L138" s="20"/>
      <c r="M138" s="20"/>
      <c r="N138" s="20">
        <v>595.75</v>
      </c>
    </row>
    <row r="139" spans="1:14" ht="15" customHeight="1">
      <c r="A139" s="33" t="s">
        <v>30</v>
      </c>
      <c r="B139" s="20"/>
      <c r="C139" s="20">
        <v>294.28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>
        <f>SUM(B139:M139)</f>
        <v>294.28</v>
      </c>
    </row>
    <row r="140" spans="1:14" ht="15" customHeight="1">
      <c r="A140" s="31" t="s">
        <v>47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 customHeight="1">
      <c r="A141" s="33" t="s">
        <v>27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>
        <f>SUM(B141:L141)</f>
        <v>0</v>
      </c>
    </row>
    <row r="142" spans="1:14" ht="15" customHeight="1">
      <c r="A142" s="33" t="s">
        <v>20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>
        <f>SUM(B142:M142)</f>
        <v>0</v>
      </c>
    </row>
    <row r="143" spans="1:14" ht="15" customHeight="1">
      <c r="A143" s="33" t="s">
        <v>113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>
        <f>SUM(B143:M143)</f>
        <v>0</v>
      </c>
    </row>
    <row r="144" spans="1:14" ht="15" customHeight="1">
      <c r="A144" s="33" t="s">
        <v>125</v>
      </c>
      <c r="B144" s="20"/>
      <c r="C144" s="20">
        <v>225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>
        <f>SUM(B144:M144)</f>
        <v>225</v>
      </c>
    </row>
    <row r="145" spans="1:14" ht="15" customHeight="1">
      <c r="A145" s="31" t="s">
        <v>48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 customHeight="1">
      <c r="A146" s="33" t="s">
        <v>108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>
        <f>SUM(B146:L146)</f>
        <v>0</v>
      </c>
    </row>
    <row r="147" spans="1:14" ht="15" customHeight="1">
      <c r="A147" s="33" t="s">
        <v>67</v>
      </c>
      <c r="B147" s="20"/>
      <c r="C147" s="20"/>
      <c r="D147" s="20">
        <v>150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>
        <f>SUM(B147:L147)</f>
        <v>150</v>
      </c>
    </row>
    <row r="148" spans="1:14" ht="15" customHeight="1">
      <c r="A148" s="33" t="s">
        <v>58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>
        <f>SUM(B148:L148)</f>
        <v>0</v>
      </c>
    </row>
    <row r="149" spans="1:14" ht="15" customHeight="1">
      <c r="A149" s="33" t="s">
        <v>59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>
        <f aca="true" t="shared" si="12" ref="N149:N192">SUM(B149:L149)</f>
        <v>0</v>
      </c>
    </row>
    <row r="150" spans="1:14" ht="15" customHeight="1">
      <c r="A150" s="33" t="s">
        <v>60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>
        <f t="shared" si="12"/>
        <v>0</v>
      </c>
    </row>
    <row r="151" spans="1:14" ht="15" customHeight="1">
      <c r="A151" s="33" t="s">
        <v>66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>
        <f t="shared" si="12"/>
        <v>0</v>
      </c>
    </row>
    <row r="152" spans="1:14" ht="15" customHeight="1">
      <c r="A152" s="33" t="s">
        <v>26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>
        <f t="shared" si="12"/>
        <v>0</v>
      </c>
    </row>
    <row r="153" spans="1:14" ht="15" customHeight="1">
      <c r="A153" s="33" t="s">
        <v>74</v>
      </c>
      <c r="B153" s="20"/>
      <c r="C153" s="20"/>
      <c r="D153" s="20"/>
      <c r="E153" s="20">
        <v>2250</v>
      </c>
      <c r="F153" s="20"/>
      <c r="G153" s="20"/>
      <c r="H153" s="20"/>
      <c r="I153" s="20"/>
      <c r="J153" s="20"/>
      <c r="K153" s="20"/>
      <c r="L153" s="20"/>
      <c r="M153" s="20"/>
      <c r="N153" s="20">
        <f t="shared" si="12"/>
        <v>2250</v>
      </c>
    </row>
    <row r="154" spans="1:14" ht="15" customHeight="1">
      <c r="A154" s="33" t="s">
        <v>135</v>
      </c>
      <c r="B154" s="20"/>
      <c r="C154" s="20"/>
      <c r="D154" s="20"/>
      <c r="E154" s="20">
        <v>250</v>
      </c>
      <c r="F154" s="20"/>
      <c r="G154" s="20"/>
      <c r="H154" s="20"/>
      <c r="I154" s="20"/>
      <c r="J154" s="20"/>
      <c r="K154" s="20"/>
      <c r="L154" s="20"/>
      <c r="M154" s="20"/>
      <c r="N154" s="20">
        <v>250</v>
      </c>
    </row>
    <row r="155" spans="1:14" ht="15" customHeight="1">
      <c r="A155" s="33" t="s">
        <v>75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>
        <f t="shared" si="12"/>
        <v>0</v>
      </c>
    </row>
    <row r="156" spans="1:14" ht="15" customHeight="1">
      <c r="A156" s="33" t="s">
        <v>79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>
        <f>SUM(B156:M156)</f>
        <v>0</v>
      </c>
    </row>
    <row r="157" spans="1:14" ht="15" customHeight="1">
      <c r="A157" s="33" t="s">
        <v>132</v>
      </c>
      <c r="B157" s="20"/>
      <c r="C157" s="20"/>
      <c r="D157" s="20"/>
      <c r="E157" s="20">
        <v>110</v>
      </c>
      <c r="F157" s="20"/>
      <c r="G157" s="20"/>
      <c r="H157" s="20"/>
      <c r="I157" s="20"/>
      <c r="J157" s="20"/>
      <c r="K157" s="20"/>
      <c r="L157" s="20"/>
      <c r="M157" s="20"/>
      <c r="N157" s="20">
        <f>SUM(B157:M157)</f>
        <v>110</v>
      </c>
    </row>
    <row r="158" spans="1:14" ht="15" customHeight="1">
      <c r="A158" s="33" t="s">
        <v>94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>
        <f>SUM(B158:M158)</f>
        <v>0</v>
      </c>
    </row>
    <row r="159" spans="1:14" ht="15" customHeight="1">
      <c r="A159" s="33" t="s">
        <v>117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>
        <f>SUM(B159:M159)</f>
        <v>0</v>
      </c>
    </row>
    <row r="160" spans="1:14" ht="15" customHeight="1">
      <c r="A160" s="31" t="s">
        <v>50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 customHeight="1">
      <c r="A161" s="33" t="s">
        <v>36</v>
      </c>
      <c r="B161" s="20"/>
      <c r="C161" s="20">
        <v>150</v>
      </c>
      <c r="D161" s="20"/>
      <c r="E161" s="20">
        <v>150</v>
      </c>
      <c r="F161" s="20"/>
      <c r="G161" s="20"/>
      <c r="H161" s="20"/>
      <c r="I161" s="20"/>
      <c r="J161" s="20"/>
      <c r="K161" s="20"/>
      <c r="L161" s="20"/>
      <c r="M161" s="20"/>
      <c r="N161" s="20">
        <f t="shared" si="12"/>
        <v>300</v>
      </c>
    </row>
    <row r="162" spans="1:14" ht="15" customHeight="1">
      <c r="A162" s="33" t="s">
        <v>104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>
        <f t="shared" si="12"/>
        <v>0</v>
      </c>
    </row>
    <row r="163" spans="1:14" ht="15" customHeight="1">
      <c r="A163" s="33" t="s">
        <v>57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>
        <f t="shared" si="12"/>
        <v>0</v>
      </c>
    </row>
    <row r="164" spans="1:14" ht="15" customHeight="1">
      <c r="A164" s="33" t="s">
        <v>37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>
        <f t="shared" si="12"/>
        <v>0</v>
      </c>
    </row>
    <row r="165" spans="1:14" ht="15" customHeight="1">
      <c r="A165" s="33" t="s">
        <v>61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>
        <f t="shared" si="12"/>
        <v>0</v>
      </c>
    </row>
    <row r="166" spans="1:14" ht="15" customHeight="1">
      <c r="A166" s="33" t="s">
        <v>38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>
        <f t="shared" si="12"/>
        <v>0</v>
      </c>
    </row>
    <row r="167" spans="1:14" ht="15" customHeight="1">
      <c r="A167" s="33" t="s">
        <v>136</v>
      </c>
      <c r="B167" s="20"/>
      <c r="C167" s="20"/>
      <c r="D167" s="20"/>
      <c r="E167" s="20">
        <v>45.75</v>
      </c>
      <c r="F167" s="20"/>
      <c r="G167" s="20"/>
      <c r="H167" s="20"/>
      <c r="I167" s="20"/>
      <c r="J167" s="20"/>
      <c r="K167" s="20"/>
      <c r="L167" s="20"/>
      <c r="M167" s="20"/>
      <c r="N167" s="20">
        <f t="shared" si="12"/>
        <v>45.75</v>
      </c>
    </row>
    <row r="168" spans="1:14" ht="15" customHeight="1">
      <c r="A168" s="33" t="s">
        <v>103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>
        <f aca="true" t="shared" si="13" ref="N168:N173">SUM(B168:M168)</f>
        <v>0</v>
      </c>
    </row>
    <row r="169" spans="1:14" ht="15" customHeight="1">
      <c r="A169" s="33" t="s">
        <v>91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>
        <f t="shared" si="13"/>
        <v>0</v>
      </c>
    </row>
    <row r="170" spans="1:14" ht="15" customHeight="1">
      <c r="A170" s="33" t="s">
        <v>92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>
        <f t="shared" si="13"/>
        <v>0</v>
      </c>
    </row>
    <row r="171" spans="1:14" ht="15" customHeight="1">
      <c r="A171" s="33" t="s">
        <v>100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>
        <f t="shared" si="13"/>
        <v>0</v>
      </c>
    </row>
    <row r="172" spans="1:14" ht="15" customHeight="1">
      <c r="A172" s="33" t="s">
        <v>64</v>
      </c>
      <c r="B172" s="20"/>
      <c r="C172" s="20"/>
      <c r="D172" s="20"/>
      <c r="E172" s="20">
        <v>25</v>
      </c>
      <c r="F172" s="20"/>
      <c r="G172" s="20"/>
      <c r="H172" s="20"/>
      <c r="I172" s="20"/>
      <c r="J172" s="20"/>
      <c r="K172" s="20"/>
      <c r="L172" s="20"/>
      <c r="M172" s="20"/>
      <c r="N172" s="20">
        <f t="shared" si="13"/>
        <v>25</v>
      </c>
    </row>
    <row r="173" spans="1:14" ht="15" customHeight="1">
      <c r="A173" s="33" t="s">
        <v>116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>
        <f t="shared" si="13"/>
        <v>0</v>
      </c>
    </row>
    <row r="174" spans="1:14" ht="15" customHeight="1">
      <c r="A174" s="43" t="s">
        <v>51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32"/>
    </row>
    <row r="175" spans="1:14" ht="15" customHeight="1">
      <c r="A175" s="33" t="s">
        <v>46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>
        <f t="shared" si="12"/>
        <v>0</v>
      </c>
    </row>
    <row r="176" spans="1:14" ht="15" customHeight="1">
      <c r="A176" s="33" t="s">
        <v>111</v>
      </c>
      <c r="B176" s="20"/>
      <c r="C176" s="20"/>
      <c r="D176" s="20">
        <v>3145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>
        <f t="shared" si="12"/>
        <v>3145</v>
      </c>
    </row>
    <row r="177" spans="1:14" ht="15" customHeight="1">
      <c r="A177" s="33" t="s">
        <v>126</v>
      </c>
      <c r="B177" s="20"/>
      <c r="C177" s="20">
        <v>200</v>
      </c>
      <c r="D177" s="20">
        <v>550</v>
      </c>
      <c r="E177" s="20">
        <v>200</v>
      </c>
      <c r="F177" s="20"/>
      <c r="G177" s="20"/>
      <c r="H177" s="20"/>
      <c r="I177" s="20"/>
      <c r="J177" s="20"/>
      <c r="K177" s="20"/>
      <c r="L177" s="20"/>
      <c r="M177" s="20"/>
      <c r="N177" s="20">
        <f t="shared" si="12"/>
        <v>950</v>
      </c>
    </row>
    <row r="178" spans="1:14" ht="15" customHeight="1">
      <c r="A178" s="33" t="s">
        <v>134</v>
      </c>
      <c r="B178" s="20"/>
      <c r="C178" s="20"/>
      <c r="D178" s="20"/>
      <c r="E178" s="20">
        <v>65</v>
      </c>
      <c r="F178" s="20"/>
      <c r="G178" s="20"/>
      <c r="H178" s="20"/>
      <c r="I178" s="20"/>
      <c r="J178" s="20"/>
      <c r="K178" s="20"/>
      <c r="L178" s="20"/>
      <c r="M178" s="20"/>
      <c r="N178" s="20">
        <v>65</v>
      </c>
    </row>
    <row r="179" spans="1:14" ht="15" customHeight="1">
      <c r="A179" s="33" t="s">
        <v>105</v>
      </c>
      <c r="B179" s="20"/>
      <c r="C179" s="20">
        <v>1230.97</v>
      </c>
      <c r="D179" s="20">
        <v>1760.53</v>
      </c>
      <c r="E179" s="20">
        <v>57.5</v>
      </c>
      <c r="F179" s="20"/>
      <c r="G179" s="20"/>
      <c r="H179" s="20"/>
      <c r="I179" s="20"/>
      <c r="J179" s="20"/>
      <c r="K179" s="20"/>
      <c r="L179" s="20"/>
      <c r="M179" s="20"/>
      <c r="N179" s="20">
        <f t="shared" si="12"/>
        <v>3049</v>
      </c>
    </row>
    <row r="180" spans="1:14" ht="15" customHeight="1">
      <c r="A180" s="44" t="s">
        <v>77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</row>
    <row r="181" spans="1:14" ht="15" customHeight="1">
      <c r="A181" s="45" t="s">
        <v>52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>
        <f t="shared" si="12"/>
        <v>0</v>
      </c>
    </row>
    <row r="182" spans="1:14" ht="15" customHeight="1">
      <c r="A182" s="45" t="s">
        <v>30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>
        <f t="shared" si="12"/>
        <v>0</v>
      </c>
    </row>
    <row r="183" spans="1:14" ht="15" customHeight="1">
      <c r="A183" s="45" t="s">
        <v>83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>
        <f t="shared" si="12"/>
        <v>0</v>
      </c>
    </row>
    <row r="184" spans="1:14" ht="15" customHeight="1">
      <c r="A184" s="45" t="s">
        <v>84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>
        <f t="shared" si="12"/>
        <v>0</v>
      </c>
    </row>
    <row r="185" spans="1:14" ht="15" customHeight="1">
      <c r="A185" s="45" t="s">
        <v>87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>
        <f t="shared" si="12"/>
        <v>0</v>
      </c>
    </row>
    <row r="186" spans="1:14" ht="15" customHeight="1">
      <c r="A186" s="45" t="s">
        <v>33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>
        <f t="shared" si="12"/>
        <v>0</v>
      </c>
    </row>
    <row r="187" spans="1:14" ht="15" customHeight="1">
      <c r="A187" s="45" t="s">
        <v>31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>
        <f t="shared" si="12"/>
        <v>0</v>
      </c>
    </row>
    <row r="188" spans="1:14" ht="15" customHeight="1">
      <c r="A188" s="44" t="s">
        <v>78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</row>
    <row r="189" spans="1:14" ht="15" customHeight="1">
      <c r="A189" s="33" t="s">
        <v>52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>
        <f t="shared" si="12"/>
        <v>0</v>
      </c>
    </row>
    <row r="190" spans="1:14" ht="15" customHeight="1">
      <c r="A190" s="33" t="s">
        <v>30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>
        <f t="shared" si="12"/>
        <v>0</v>
      </c>
    </row>
    <row r="191" spans="1:14" ht="15" customHeight="1">
      <c r="A191" s="33" t="s">
        <v>83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>
        <f t="shared" si="12"/>
        <v>0</v>
      </c>
    </row>
    <row r="192" spans="1:14" ht="15" customHeight="1">
      <c r="A192" s="33" t="s">
        <v>31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>
        <f t="shared" si="12"/>
        <v>0</v>
      </c>
    </row>
    <row r="193" spans="1:19" s="50" customFormat="1" ht="15" customHeight="1" thickBot="1">
      <c r="A193" s="46" t="s">
        <v>8</v>
      </c>
      <c r="B193" s="47">
        <f>SUM(B64:B192)</f>
        <v>13999.81</v>
      </c>
      <c r="C193" s="47">
        <f aca="true" t="shared" si="14" ref="C193:M193">SUM(C64:C192)</f>
        <v>7818.320000000001</v>
      </c>
      <c r="D193" s="47">
        <f t="shared" si="14"/>
        <v>12613.000000000002</v>
      </c>
      <c r="E193" s="47">
        <f t="shared" si="14"/>
        <v>16059.35</v>
      </c>
      <c r="F193" s="47">
        <f t="shared" si="14"/>
        <v>0</v>
      </c>
      <c r="G193" s="47">
        <f t="shared" si="14"/>
        <v>0</v>
      </c>
      <c r="H193" s="47">
        <f t="shared" si="14"/>
        <v>0</v>
      </c>
      <c r="I193" s="47">
        <f t="shared" si="14"/>
        <v>0</v>
      </c>
      <c r="J193" s="47">
        <f t="shared" si="14"/>
        <v>0</v>
      </c>
      <c r="K193" s="47">
        <f t="shared" si="14"/>
        <v>0</v>
      </c>
      <c r="L193" s="47">
        <f t="shared" si="14"/>
        <v>0</v>
      </c>
      <c r="M193" s="47">
        <f t="shared" si="14"/>
        <v>0</v>
      </c>
      <c r="N193" s="47">
        <f>SUM(N64:N192)</f>
        <v>50490.479999999996</v>
      </c>
      <c r="O193" s="48"/>
      <c r="P193" s="48"/>
      <c r="Q193" s="48"/>
      <c r="R193" s="49"/>
      <c r="S193" s="49"/>
    </row>
    <row r="194" spans="1:14" ht="15" customHeight="1">
      <c r="A194" s="51" t="s">
        <v>4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1:14" ht="15" customHeight="1">
      <c r="A195" s="19" t="s">
        <v>28</v>
      </c>
      <c r="B195" s="52">
        <f aca="true" t="shared" si="15" ref="B195:M195">B60-B193</f>
        <v>-13352.91</v>
      </c>
      <c r="C195" s="52">
        <f t="shared" si="15"/>
        <v>-2286.370000000001</v>
      </c>
      <c r="D195" s="52">
        <f t="shared" si="15"/>
        <v>-4009.2000000000025</v>
      </c>
      <c r="E195" s="52">
        <f t="shared" si="15"/>
        <v>5931.15</v>
      </c>
      <c r="F195" s="52">
        <f t="shared" si="15"/>
        <v>0</v>
      </c>
      <c r="G195" s="52">
        <f t="shared" si="15"/>
        <v>0</v>
      </c>
      <c r="H195" s="52">
        <f t="shared" si="15"/>
        <v>0</v>
      </c>
      <c r="I195" s="52">
        <f t="shared" si="15"/>
        <v>0</v>
      </c>
      <c r="J195" s="52">
        <f t="shared" si="15"/>
        <v>0</v>
      </c>
      <c r="K195" s="52">
        <f t="shared" si="15"/>
        <v>0</v>
      </c>
      <c r="L195" s="52">
        <f t="shared" si="15"/>
        <v>0</v>
      </c>
      <c r="M195" s="52">
        <f t="shared" si="15"/>
        <v>0</v>
      </c>
      <c r="N195" s="20">
        <f>SUM(B195:L195)</f>
        <v>-13717.330000000004</v>
      </c>
    </row>
    <row r="196" spans="1:14" ht="15" customHeight="1">
      <c r="A196" s="51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1:14" ht="15" customHeight="1" thickBot="1">
      <c r="A197" s="53"/>
      <c r="B197" s="52"/>
      <c r="C197" s="52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54"/>
    </row>
    <row r="198" spans="1:19" s="9" customFormat="1" ht="28.5" customHeight="1" thickBot="1">
      <c r="A198" s="55" t="s">
        <v>29</v>
      </c>
      <c r="B198" s="56">
        <f aca="true" t="shared" si="16" ref="B198:M198">B11+B60-B193</f>
        <v>8059.770000000002</v>
      </c>
      <c r="C198" s="56">
        <f t="shared" si="16"/>
        <v>5773.400000000001</v>
      </c>
      <c r="D198" s="56">
        <f t="shared" si="16"/>
        <v>1764.199999999999</v>
      </c>
      <c r="E198" s="56">
        <f t="shared" si="16"/>
        <v>7695.349999999997</v>
      </c>
      <c r="F198" s="56">
        <f t="shared" si="16"/>
        <v>7695.349999999997</v>
      </c>
      <c r="G198" s="56">
        <f t="shared" si="16"/>
        <v>7695.349999999997</v>
      </c>
      <c r="H198" s="56">
        <f t="shared" si="16"/>
        <v>7695.349999999997</v>
      </c>
      <c r="I198" s="56">
        <f t="shared" si="16"/>
        <v>7695.349999999997</v>
      </c>
      <c r="J198" s="56">
        <f t="shared" si="16"/>
        <v>7695.349999999997</v>
      </c>
      <c r="K198" s="56">
        <f t="shared" si="16"/>
        <v>7695.349999999997</v>
      </c>
      <c r="L198" s="56">
        <f t="shared" si="16"/>
        <v>7695.349999999997</v>
      </c>
      <c r="M198" s="56">
        <f t="shared" si="16"/>
        <v>7695.349999999997</v>
      </c>
      <c r="N198" s="8"/>
      <c r="O198" s="8"/>
      <c r="P198" s="8"/>
      <c r="Q198" s="8"/>
      <c r="R198" s="8"/>
      <c r="S198" s="8"/>
    </row>
    <row r="200" ht="15">
      <c r="A200" s="50"/>
    </row>
  </sheetData>
  <sheetProtection/>
  <printOptions gridLines="1" horizontalCentered="1"/>
  <pageMargins left="0.2" right="0.2" top="0.25" bottom="0.25" header="0.3" footer="0.3"/>
  <pageSetup fitToHeight="2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Entergy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Entergy IS</dc:creator>
  <cp:keywords/>
  <dc:description/>
  <cp:lastModifiedBy>Ana De Pould</cp:lastModifiedBy>
  <cp:lastPrinted>2013-11-11T22:44:18Z</cp:lastPrinted>
  <dcterms:created xsi:type="dcterms:W3CDTF">1998-02-24T20:02:37Z</dcterms:created>
  <dcterms:modified xsi:type="dcterms:W3CDTF">2013-12-11T18:21:51Z</dcterms:modified>
  <cp:category/>
  <cp:version/>
  <cp:contentType/>
  <cp:contentStatus/>
</cp:coreProperties>
</file>